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cynthia/Work/clients_new/Autres clients/AFPVP/Articles/2024-02-tours de la defense et rafraichissement hybride/"/>
    </mc:Choice>
  </mc:AlternateContent>
  <xr:revisionPtr revIDLastSave="0" documentId="13_ncr:1_{A86D6A05-041F-AE45-97BC-D5B9CD96A3E6}" xr6:coauthVersionLast="47" xr6:coauthVersionMax="47" xr10:uidLastSave="{00000000-0000-0000-0000-000000000000}"/>
  <bookViews>
    <workbookView xWindow="14380" yWindow="500" windowWidth="10000" windowHeight="15840" xr2:uid="{00000000-000D-0000-FFFF-FFFF00000000}"/>
  </bookViews>
  <sheets>
    <sheet name="Refoidissement ventilé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5" l="1"/>
  <c r="C20" i="5" l="1"/>
  <c r="C25" i="5" l="1"/>
  <c r="C21" i="5"/>
  <c r="C15" i="5"/>
  <c r="D20" i="5" s="1"/>
  <c r="E20" i="5" s="1"/>
  <c r="D25" i="5" l="1"/>
  <c r="E25" i="5" s="1"/>
  <c r="D30" i="5"/>
  <c r="D21" i="5"/>
  <c r="E21" i="5" s="1"/>
  <c r="D18" i="5"/>
  <c r="E18" i="5" s="1"/>
  <c r="C22" i="5"/>
  <c r="D22" i="5" s="1"/>
  <c r="E22" i="5" l="1"/>
  <c r="E26" i="5" s="1"/>
  <c r="D29" i="5"/>
  <c r="D31" i="5" s="1"/>
</calcChain>
</file>

<file path=xl/sharedStrings.xml><?xml version="1.0" encoding="utf-8"?>
<sst xmlns="http://schemas.openxmlformats.org/spreadsheetml/2006/main" count="32" uniqueCount="32">
  <si>
    <t>climatisation seule</t>
  </si>
  <si>
    <t>qté totale</t>
  </si>
  <si>
    <t>coût total</t>
  </si>
  <si>
    <t>cout €/kWh</t>
  </si>
  <si>
    <t>Données d'entrée</t>
  </si>
  <si>
    <t>durée de vie (années)</t>
  </si>
  <si>
    <t>fonctionnement mois par an</t>
  </si>
  <si>
    <t>fonctionnement heures par jour</t>
  </si>
  <si>
    <t>prix ventilateur installé Euros HT</t>
  </si>
  <si>
    <t>fonctionnement heures par an</t>
  </si>
  <si>
    <t>couverture par ventilateur m²</t>
  </si>
  <si>
    <t>consommation ventilateur W</t>
  </si>
  <si>
    <t>amortissement annuel</t>
  </si>
  <si>
    <t>Economie de climatisation (-)</t>
  </si>
  <si>
    <t>Consommation ventilateurs de plafond (+)</t>
  </si>
  <si>
    <t>Montant/an €</t>
  </si>
  <si>
    <t>Economie globale</t>
  </si>
  <si>
    <t>W/m²</t>
  </si>
  <si>
    <t>Total MWh/an</t>
  </si>
  <si>
    <t>Etude performance énergétique plateau de bureaux</t>
  </si>
  <si>
    <t>Investissement ventilateurs de plafond</t>
  </si>
  <si>
    <t>surface m²</t>
  </si>
  <si>
    <t>Economie annuelle nette</t>
  </si>
  <si>
    <t>Exemple : Tours de la Défense</t>
  </si>
  <si>
    <t>Impact carbone</t>
  </si>
  <si>
    <t>Gain sur la consommation électrique</t>
  </si>
  <si>
    <t>Impact carbone annualisé des ventilateurs de plafond</t>
  </si>
  <si>
    <t>t/an</t>
  </si>
  <si>
    <t>Gain annuel en t de Co2</t>
  </si>
  <si>
    <t>economie via rafraîchissement hybride</t>
  </si>
  <si>
    <t>Nota : ce calculateur est mis gracieusement à la disposition des maîtres d'ouvrages et des concepteurs par l'AFPVP. Il n'a aucune valeur contractuelle.</t>
  </si>
  <si>
    <t>consommation de climatisation standard 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</si>
</sst>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 * #,##0.00_ ;_ * \-#,##0.00_ ;_ * &quot;-&quot;??_ ;_ @_ "/>
    <numFmt numFmtId="166" formatCode="_ * #,##0_ ;_ * \-#,##0_ ;_ * &quot;-&quot;??_ ;_ @_ "/>
    <numFmt numFmtId="167" formatCode="0.0"/>
    <numFmt numFmtId="168" formatCode="_-* #,##0\ &quot;€&quot;_-;\-* #,##0\ &quot;€&quot;_-;_-* &quot;-&quot;??\ &quot;€&quot;_-;_-@_-"/>
  </numFmts>
  <fonts count="11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charset val="177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77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9" tint="-0.249977111117893"/>
      <name val="Calibri"/>
      <family val="2"/>
      <charset val="177"/>
      <scheme val="minor"/>
    </font>
    <font>
      <sz val="11"/>
      <name val="Calibri"/>
      <family val="2"/>
      <charset val="177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16" fontId="0" fillId="0" borderId="0" xfId="0" applyNumberFormat="1"/>
    <xf numFmtId="166" fontId="0" fillId="0" borderId="0" xfId="1" applyNumberFormat="1" applyFont="1"/>
    <xf numFmtId="0" fontId="3" fillId="0" borderId="1" xfId="0" applyFont="1" applyBorder="1" applyAlignment="1">
      <alignment horizontal="center" wrapText="1"/>
    </xf>
    <xf numFmtId="0" fontId="0" fillId="0" borderId="1" xfId="0" applyBorder="1"/>
    <xf numFmtId="166" fontId="0" fillId="0" borderId="1" xfId="1" applyNumberFormat="1" applyFont="1" applyBorder="1"/>
    <xf numFmtId="167" fontId="0" fillId="0" borderId="1" xfId="0" applyNumberFormat="1" applyBorder="1"/>
    <xf numFmtId="0" fontId="0" fillId="0" borderId="1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" xfId="0" applyBorder="1" applyAlignment="1">
      <alignment horizontal="center" wrapText="1"/>
    </xf>
    <xf numFmtId="168" fontId="0" fillId="0" borderId="1" xfId="2" applyNumberFormat="1" applyFont="1" applyBorder="1"/>
    <xf numFmtId="168" fontId="0" fillId="0" borderId="0" xfId="2" applyNumberFormat="1" applyFont="1"/>
    <xf numFmtId="0" fontId="2" fillId="0" borderId="1" xfId="0" applyFont="1" applyBorder="1"/>
    <xf numFmtId="167" fontId="2" fillId="0" borderId="1" xfId="0" applyNumberFormat="1" applyFont="1" applyBorder="1"/>
    <xf numFmtId="166" fontId="2" fillId="0" borderId="1" xfId="1" applyNumberFormat="1" applyFont="1" applyBorder="1"/>
    <xf numFmtId="168" fontId="2" fillId="0" borderId="1" xfId="2" applyNumberFormat="1" applyFont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166" fontId="6" fillId="2" borderId="2" xfId="1" applyNumberFormat="1" applyFont="1" applyFill="1" applyBorder="1"/>
    <xf numFmtId="9" fontId="6" fillId="2" borderId="3" xfId="0" applyNumberFormat="1" applyFont="1" applyFill="1" applyBorder="1"/>
    <xf numFmtId="0" fontId="6" fillId="2" borderId="3" xfId="0" applyFont="1" applyFill="1" applyBorder="1"/>
    <xf numFmtId="166" fontId="6" fillId="2" borderId="3" xfId="1" applyNumberFormat="1" applyFont="1" applyFill="1" applyBorder="1"/>
    <xf numFmtId="0" fontId="6" fillId="2" borderId="4" xfId="0" applyFont="1" applyFill="1" applyBorder="1"/>
    <xf numFmtId="0" fontId="7" fillId="0" borderId="0" xfId="0" applyFont="1"/>
    <xf numFmtId="164" fontId="6" fillId="2" borderId="3" xfId="2" applyFont="1" applyFill="1" applyBorder="1"/>
    <xf numFmtId="168" fontId="6" fillId="2" borderId="3" xfId="2" applyNumberFormat="1" applyFont="1" applyFill="1" applyBorder="1"/>
    <xf numFmtId="166" fontId="8" fillId="3" borderId="1" xfId="1" applyNumberFormat="1" applyFont="1" applyFill="1" applyBorder="1"/>
    <xf numFmtId="0" fontId="9" fillId="3" borderId="1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9" xfId="0" applyBorder="1"/>
    <xf numFmtId="166" fontId="0" fillId="0" borderId="1" xfId="0" applyNumberFormat="1" applyBorder="1"/>
    <xf numFmtId="166" fontId="0" fillId="0" borderId="16" xfId="0" applyNumberFormat="1" applyBorder="1"/>
    <xf numFmtId="0" fontId="0" fillId="0" borderId="15" xfId="0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166" fontId="2" fillId="0" borderId="16" xfId="0" applyNumberFormat="1" applyFont="1" applyBorder="1"/>
    <xf numFmtId="0" fontId="10" fillId="0" borderId="0" xfId="0" applyFont="1"/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144780</xdr:colOff>
      <xdr:row>3</xdr:row>
      <xdr:rowOff>0</xdr:rowOff>
    </xdr:from>
    <xdr:to>
      <xdr:col>7</xdr:col>
      <xdr:colOff>297188</xdr:colOff>
      <xdr:row>9</xdr:row>
      <xdr:rowOff>124970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8580" y="640080"/>
          <a:ext cx="3962408" cy="1222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workbookViewId="0">
      <selection activeCell="D11" sqref="D11"/>
    </sheetView>
  </sheetViews>
  <sheetFormatPr baseColWidth="10" defaultColWidth="8.83203125" defaultRowHeight="15" x14ac:dyDescent="0.2"/>
  <cols>
    <col min="1" max="1" width="6.83203125" customWidth="1"/>
    <col min="2" max="2" width="36.5" customWidth="1"/>
    <col min="3" max="3" width="11.1640625" bestFit="1" customWidth="1"/>
    <col min="4" max="4" width="14.1640625" customWidth="1"/>
    <col min="5" max="5" width="13.5" customWidth="1"/>
    <col min="6" max="6" width="14.6640625" customWidth="1"/>
    <col min="7" max="7" width="13.33203125" bestFit="1" customWidth="1"/>
    <col min="8" max="8" width="12.5" bestFit="1" customWidth="1"/>
    <col min="12" max="12" width="15.5" customWidth="1"/>
    <col min="13" max="13" width="15.6640625" customWidth="1"/>
  </cols>
  <sheetData>
    <row r="1" spans="1:13" ht="21" x14ac:dyDescent="0.25">
      <c r="A1" s="1">
        <v>45338</v>
      </c>
      <c r="B1" s="25" t="s">
        <v>19</v>
      </c>
      <c r="C1" s="25"/>
      <c r="D1" s="25"/>
    </row>
    <row r="3" spans="1:13" ht="16" thickBot="1" x14ac:dyDescent="0.25">
      <c r="B3" s="8" t="s">
        <v>4</v>
      </c>
    </row>
    <row r="4" spans="1:13" x14ac:dyDescent="0.2">
      <c r="B4" s="17" t="s">
        <v>21</v>
      </c>
      <c r="C4" s="20">
        <v>3600000</v>
      </c>
    </row>
    <row r="5" spans="1:13" x14ac:dyDescent="0.2">
      <c r="B5" s="18" t="s">
        <v>31</v>
      </c>
      <c r="C5" s="23">
        <v>60</v>
      </c>
    </row>
    <row r="6" spans="1:13" x14ac:dyDescent="0.2">
      <c r="B6" s="18" t="s">
        <v>29</v>
      </c>
      <c r="C6" s="21">
        <v>0.3</v>
      </c>
    </row>
    <row r="7" spans="1:13" x14ac:dyDescent="0.2">
      <c r="B7" s="18" t="s">
        <v>7</v>
      </c>
      <c r="C7" s="22">
        <v>12</v>
      </c>
    </row>
    <row r="8" spans="1:13" x14ac:dyDescent="0.2">
      <c r="B8" s="18" t="s">
        <v>6</v>
      </c>
      <c r="C8" s="22">
        <v>6</v>
      </c>
    </row>
    <row r="9" spans="1:13" x14ac:dyDescent="0.2">
      <c r="B9" s="18" t="s">
        <v>3</v>
      </c>
      <c r="C9" s="26">
        <v>0.2</v>
      </c>
    </row>
    <row r="10" spans="1:13" x14ac:dyDescent="0.2">
      <c r="B10" s="18" t="s">
        <v>8</v>
      </c>
      <c r="C10" s="27">
        <v>500</v>
      </c>
    </row>
    <row r="11" spans="1:13" x14ac:dyDescent="0.2">
      <c r="B11" s="18" t="s">
        <v>10</v>
      </c>
      <c r="C11" s="23">
        <v>10</v>
      </c>
    </row>
    <row r="12" spans="1:13" x14ac:dyDescent="0.2">
      <c r="B12" s="18" t="s">
        <v>11</v>
      </c>
      <c r="C12" s="23">
        <v>45</v>
      </c>
    </row>
    <row r="13" spans="1:13" ht="16" thickBot="1" x14ac:dyDescent="0.25">
      <c r="B13" s="19" t="s">
        <v>5</v>
      </c>
      <c r="C13" s="24">
        <v>20</v>
      </c>
    </row>
    <row r="14" spans="1:13" x14ac:dyDescent="0.2">
      <c r="M14" s="2"/>
    </row>
    <row r="15" spans="1:13" x14ac:dyDescent="0.2">
      <c r="B15" s="29" t="s">
        <v>9</v>
      </c>
      <c r="C15" s="28">
        <f>C8*30*C7</f>
        <v>2160</v>
      </c>
    </row>
    <row r="17" spans="2:5" x14ac:dyDescent="0.2">
      <c r="B17" s="9" t="s">
        <v>23</v>
      </c>
      <c r="C17" s="3" t="s">
        <v>17</v>
      </c>
      <c r="D17" s="3" t="s">
        <v>18</v>
      </c>
      <c r="E17" s="3" t="s">
        <v>15</v>
      </c>
    </row>
    <row r="18" spans="2:5" x14ac:dyDescent="0.2">
      <c r="B18" s="4" t="s">
        <v>0</v>
      </c>
      <c r="C18" s="6">
        <f>C5</f>
        <v>60</v>
      </c>
      <c r="D18" s="5">
        <f>$C$4*C18*$C$15/1000000</f>
        <v>466560</v>
      </c>
      <c r="E18" s="11">
        <f>D18*$C$9*1000</f>
        <v>93312000</v>
      </c>
    </row>
    <row r="19" spans="2:5" x14ac:dyDescent="0.2">
      <c r="E19" s="12"/>
    </row>
    <row r="20" spans="2:5" x14ac:dyDescent="0.2">
      <c r="B20" s="4" t="s">
        <v>13</v>
      </c>
      <c r="C20" s="6">
        <f>-C6*C18</f>
        <v>-18</v>
      </c>
      <c r="D20" s="5">
        <f>$C$4*C20*$C$15/1000000</f>
        <v>-139968</v>
      </c>
      <c r="E20" s="11">
        <f>D20*$C$9*1000</f>
        <v>-27993600.000000004</v>
      </c>
    </row>
    <row r="21" spans="2:5" x14ac:dyDescent="0.2">
      <c r="B21" s="4" t="s">
        <v>14</v>
      </c>
      <c r="C21" s="6">
        <f>C12/C11</f>
        <v>4.5</v>
      </c>
      <c r="D21" s="5">
        <f>$C$4*C21*$C$15/1000000</f>
        <v>34992</v>
      </c>
      <c r="E21" s="11">
        <f>D21*$C$9*1000</f>
        <v>6998400.0000000009</v>
      </c>
    </row>
    <row r="22" spans="2:5" x14ac:dyDescent="0.2">
      <c r="B22" s="13" t="s">
        <v>16</v>
      </c>
      <c r="C22" s="14">
        <f>C21+C20</f>
        <v>-13.5</v>
      </c>
      <c r="D22" s="15">
        <f>$C$4*C22*$C$15/1000000</f>
        <v>-104976</v>
      </c>
      <c r="E22" s="16">
        <f>D22*$C$9*1000</f>
        <v>-20995200</v>
      </c>
    </row>
    <row r="24" spans="2:5" ht="32" x14ac:dyDescent="0.2">
      <c r="C24" s="7" t="s">
        <v>1</v>
      </c>
      <c r="D24" s="7" t="s">
        <v>2</v>
      </c>
      <c r="E24" s="10" t="s">
        <v>12</v>
      </c>
    </row>
    <row r="25" spans="2:5" x14ac:dyDescent="0.2">
      <c r="B25" s="4" t="s">
        <v>20</v>
      </c>
      <c r="C25" s="5">
        <f>1/C11*C4</f>
        <v>360000</v>
      </c>
      <c r="D25" s="11">
        <f>C25*C10</f>
        <v>180000000</v>
      </c>
      <c r="E25" s="11">
        <f>D25/C13</f>
        <v>9000000</v>
      </c>
    </row>
    <row r="26" spans="2:5" x14ac:dyDescent="0.2">
      <c r="B26" s="30" t="s">
        <v>22</v>
      </c>
      <c r="C26" s="31"/>
      <c r="D26" s="32"/>
      <c r="E26" s="16">
        <f>E22+E25</f>
        <v>-11995200</v>
      </c>
    </row>
    <row r="28" spans="2:5" x14ac:dyDescent="0.2">
      <c r="B28" s="33" t="s">
        <v>24</v>
      </c>
      <c r="C28" s="34"/>
      <c r="D28" s="41" t="s">
        <v>27</v>
      </c>
    </row>
    <row r="29" spans="2:5" x14ac:dyDescent="0.2">
      <c r="B29" s="37" t="s">
        <v>25</v>
      </c>
      <c r="C29" s="38"/>
      <c r="D29" s="39">
        <f>D22*100/1000</f>
        <v>-10497.6</v>
      </c>
    </row>
    <row r="30" spans="2:5" x14ac:dyDescent="0.2">
      <c r="B30" s="35" t="s">
        <v>26</v>
      </c>
      <c r="C30" s="36"/>
      <c r="D30" s="40">
        <f>C25*136/20/1000</f>
        <v>2448</v>
      </c>
    </row>
    <row r="31" spans="2:5" x14ac:dyDescent="0.2">
      <c r="B31" s="42" t="s">
        <v>28</v>
      </c>
      <c r="C31" s="43"/>
      <c r="D31" s="44">
        <f>D29+D30</f>
        <v>-8049.6</v>
      </c>
    </row>
    <row r="33" spans="1:1" x14ac:dyDescent="0.2">
      <c r="A33" s="45" t="s">
        <v>30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Refoidissement ventilé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Wolff</dc:creator>
  <cp:lastModifiedBy>Cynthia Livolsi</cp:lastModifiedBy>
  <dcterms:created xsi:type="dcterms:W3CDTF">2020-07-28T05:54:18Z</dcterms:created>
  <dcterms:modified xsi:type="dcterms:W3CDTF">2024-02-23T14:05:29Z</dcterms:modified>
</cp:coreProperties>
</file>